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84" i="1"/>
  <c r="E83"/>
  <c r="D78"/>
  <c r="D66"/>
  <c r="D65"/>
  <c r="D64"/>
  <c r="D44" s="1"/>
  <c r="E41"/>
  <c r="D56" s="1"/>
  <c r="C35"/>
  <c r="F26"/>
  <c r="E26"/>
  <c r="G25"/>
  <c r="F25"/>
  <c r="E25"/>
  <c r="G24"/>
  <c r="F24"/>
  <c r="E24"/>
  <c r="F23"/>
  <c r="E23"/>
  <c r="D62" l="1"/>
</calcChain>
</file>

<file path=xl/sharedStrings.xml><?xml version="1.0" encoding="utf-8"?>
<sst xmlns="http://schemas.openxmlformats.org/spreadsheetml/2006/main" count="117" uniqueCount="99">
  <si>
    <t>О Т Ч Е Т  о  выполнении договора управления</t>
  </si>
  <si>
    <t>АО "ДК Нижегородского района"</t>
  </si>
  <si>
    <t>за 2018 год</t>
  </si>
  <si>
    <t>ул.Заломова  дом № 5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</si>
  <si>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</si>
  <si>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</si>
  <si>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</si>
  <si>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</si>
  <si>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</si>
  <si>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</si>
  <si>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</si>
  <si>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</si>
  <si>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</si>
  <si>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10.07.2012г.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</si>
  <si>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</si>
  <si>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</si>
  <si>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</si>
  <si>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</si>
  <si>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</si>
  <si>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</si>
  <si>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</si>
  <si>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</si>
  <si>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</si>
  <si>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</si>
  <si>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</si>
  <si>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</si>
  <si>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</si>
  <si>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</si>
  <si>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</si>
  <si>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</si>
  <si>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</si>
  <si>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</si>
  <si>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</si>
  <si>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</si>
  <si>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</si>
  <si>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</si>
  <si>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</si>
  <si>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</si>
  <si>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</si>
  <si>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</si>
  <si>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</si>
  <si>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 xml:space="preserve">Дарвин КА ООО </t>
  </si>
  <si>
    <t>№ 1767КО/РВИ от 02.04.2018</t>
  </si>
  <si>
    <t>ИнтерМедиа Менеджмент ООО</t>
  </si>
  <si>
    <t>№ 808КО/РВИ от 01.11.2012</t>
  </si>
  <si>
    <t>МТС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</si>
  <si>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</si>
  <si>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</si>
  <si>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</si>
  <si>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</si>
  <si>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</si>
  <si>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</si>
  <si>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</si>
  <si>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</si>
  <si>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</si>
  <si>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 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</si>
  <si>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</si>
  <si>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</si>
  <si>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</si>
  <si>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</si>
  <si>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</si>
  <si>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</si>
  <si>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</si>
  <si>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</si>
  <si>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</si>
  <si>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</si>
  <si>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</si>
  <si>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</si>
  <si>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</si>
  <si>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</si>
  <si>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</si>
  <si>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</si>
  <si>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МН"; ООО "Похвалихинский"; ООО "Белинка НН"</t>
  </si>
  <si>
    <t>Прочие работы по обеспечению санитарного состояния МКД и придомовой территории</t>
  </si>
  <si>
    <t>ООО "Похвалихинский"; ООО "Белинка НН"</t>
  </si>
  <si>
    <t>Уборка лестничных клеток</t>
  </si>
  <si>
    <t>Уборка придомовой территории: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</si>
  <si>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</si>
  <si>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</si>
  <si>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</si>
  <si>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</si>
  <si>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</si>
  <si>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</si>
  <si>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</si>
  <si>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</si>
  <si>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</si>
  <si>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</si>
  <si>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</si>
  <si>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>не проводился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</si>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</sst>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1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164" fontId="8" fillId="0" borderId="1" xfId="1" applyNumberFormat="1" applyFont="1" applyFill="1" applyBorder="1" applyAlignment="1">
      <alignment horizontal="justify" vertical="top"/>
    </xf>
    <xf numFmtId="39" fontId="8" fillId="0" borderId="1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justify" vertical="top"/>
    </xf>
    <xf numFmtId="0" fontId="12" fillId="0" borderId="2" xfId="0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3" fillId="0" borderId="1" xfId="0" applyFont="1" applyFill="1" applyBorder="1" applyAlignment="1">
      <alignment horizontal="justify" vertical="top"/>
    </xf>
    <xf numFmtId="164" fontId="13" fillId="0" borderId="1" xfId="1" applyNumberFormat="1" applyFont="1" applyFill="1" applyBorder="1" applyAlignment="1">
      <alignment horizontal="fill" vertical="center"/>
    </xf>
    <xf numFmtId="0" fontId="13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justify" vertical="top"/>
    </xf>
    <xf numFmtId="164" fontId="14" fillId="0" borderId="1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justify" vertical="top"/>
    </xf>
    <xf numFmtId="164" fontId="13" fillId="0" borderId="0" xfId="0" applyNumberFormat="1" applyFont="1" applyFill="1" applyBorder="1" applyAlignment="1">
      <alignment horizontal="justify" vertical="top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5" fillId="0" borderId="0" xfId="0" applyFont="1" applyFill="1" applyAlignment="1">
      <alignment vertical="top"/>
    </xf>
    <xf numFmtId="164" fontId="15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horizontal="left" vertical="top"/>
    </xf>
    <xf numFmtId="164" fontId="17" fillId="0" borderId="1" xfId="1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 vertical="top"/>
    </xf>
    <xf numFmtId="164" fontId="18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19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justify" vertical="top"/>
    </xf>
    <xf numFmtId="0" fontId="2" fillId="3" borderId="5" xfId="0" applyFont="1" applyFill="1" applyBorder="1" applyAlignment="1">
      <alignment horizontal="justify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justify" vertical="top"/>
    </xf>
    <xf numFmtId="164" fontId="2" fillId="3" borderId="10" xfId="1" applyNumberFormat="1" applyFont="1" applyFill="1" applyBorder="1" applyAlignment="1">
      <alignment horizontal="justify" vertical="top"/>
    </xf>
    <xf numFmtId="0" fontId="2" fillId="3" borderId="6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4" fontId="2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G6">
            <v>5.5621520675855933</v>
          </cell>
        </row>
        <row r="7">
          <cell r="G7">
            <v>46.014406402845722</v>
          </cell>
        </row>
        <row r="8">
          <cell r="G8">
            <v>48.423441529568692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4"/>
  <sheetViews>
    <sheetView tabSelected="1" workbookViewId="0">
      <selection sqref="A1:H94"/>
    </sheetView>
  </sheetViews>
  <sheetFormatPr defaultRowHeight="15"/>
  <cols>
    <col min="1" max="1" width="19" customWidth="1"/>
    <col min="2" max="2" width="17.85546875" customWidth="1"/>
    <col min="3" max="3" width="18.42578125" customWidth="1"/>
    <col min="4" max="4" width="14.5703125" customWidth="1"/>
    <col min="5" max="5" width="16.28515625" customWidth="1"/>
    <col min="6" max="6" width="15.42578125" customWidth="1"/>
    <col min="7" max="7" width="19.85546875" customWidth="1"/>
  </cols>
  <sheetData>
    <row r="1" spans="1:8" ht="16.5">
      <c r="A1" s="1"/>
      <c r="B1" s="1"/>
      <c r="C1" s="1"/>
      <c r="D1" s="1"/>
      <c r="E1" s="1"/>
      <c r="F1" s="1"/>
      <c r="G1" s="1"/>
      <c r="H1" s="1"/>
    </row>
    <row r="2" spans="1:8" ht="23.25">
      <c r="A2" s="2" t="s">
        <v>0</v>
      </c>
      <c r="B2" s="2"/>
      <c r="C2" s="2"/>
      <c r="D2" s="2"/>
      <c r="E2" s="2"/>
      <c r="F2" s="2"/>
      <c r="G2" s="2"/>
      <c r="H2" s="1"/>
    </row>
    <row r="3" spans="1:8" ht="18">
      <c r="A3" s="3" t="s">
        <v>1</v>
      </c>
      <c r="B3" s="3"/>
      <c r="C3" s="3"/>
      <c r="D3" s="3"/>
      <c r="E3" s="3"/>
      <c r="F3" s="3"/>
      <c r="G3" s="3"/>
      <c r="H3" s="4"/>
    </row>
    <row r="4" spans="1:8" ht="20.25">
      <c r="A4" s="5" t="s">
        <v>2</v>
      </c>
      <c r="B4" s="5"/>
      <c r="C4" s="5"/>
      <c r="D4" s="5"/>
      <c r="E4" s="5"/>
      <c r="F4" s="5"/>
      <c r="G4" s="5"/>
      <c r="H4" s="4"/>
    </row>
    <row r="5" spans="1:8" ht="20.25">
      <c r="A5" s="6" t="s">
        <v>3</v>
      </c>
      <c r="B5" s="6"/>
      <c r="C5" s="6"/>
      <c r="D5" s="6"/>
      <c r="E5" s="6"/>
      <c r="F5" s="6"/>
      <c r="G5" s="6"/>
      <c r="H5" s="7"/>
    </row>
    <row r="6" spans="1:8" ht="16.5">
      <c r="A6" s="1"/>
      <c r="B6" s="1"/>
      <c r="C6" s="1"/>
      <c r="D6" s="1"/>
      <c r="E6" s="1"/>
      <c r="F6" s="1"/>
      <c r="G6" s="1"/>
      <c r="H6" s="1"/>
    </row>
    <row r="7" spans="1:8" ht="15.75">
      <c r="A7" s="8" t="s">
        <v>4</v>
      </c>
      <c r="B7" s="9">
        <v>1963</v>
      </c>
      <c r="C7" s="8" t="s">
        <v>5</v>
      </c>
      <c r="D7" s="8"/>
      <c r="E7" s="8"/>
      <c r="F7" s="8"/>
      <c r="G7" s="8"/>
      <c r="H7" s="8"/>
    </row>
    <row r="8" spans="1:8" ht="15.75">
      <c r="A8" s="8" t="s">
        <v>6</v>
      </c>
      <c r="B8" s="10">
        <v>3408.2</v>
      </c>
      <c r="C8" s="8" t="s">
        <v>7</v>
      </c>
      <c r="D8" s="8"/>
      <c r="E8" s="8"/>
      <c r="F8" s="8"/>
      <c r="G8" s="8"/>
      <c r="H8" s="8"/>
    </row>
    <row r="9" spans="1:8" ht="15.75">
      <c r="A9" s="8" t="s">
        <v>8</v>
      </c>
      <c r="B9" s="8" t="s">
        <v>9</v>
      </c>
      <c r="C9" s="8"/>
      <c r="D9" s="8"/>
      <c r="E9" s="8"/>
      <c r="F9" s="8"/>
      <c r="G9" s="8"/>
      <c r="H9" s="8"/>
    </row>
    <row r="10" spans="1:8" ht="15.75">
      <c r="A10" s="8"/>
      <c r="B10" s="8" t="s">
        <v>10</v>
      </c>
      <c r="C10" s="8"/>
      <c r="D10" s="8"/>
      <c r="E10" s="8"/>
      <c r="F10" s="8"/>
      <c r="G10" s="8"/>
      <c r="H10" s="8"/>
    </row>
    <row r="11" spans="1:8" ht="16.5">
      <c r="A11" s="1"/>
      <c r="B11" s="1"/>
      <c r="C11" s="1"/>
      <c r="D11" s="1"/>
      <c r="E11" s="1"/>
      <c r="F11" s="1"/>
      <c r="G11" s="1"/>
      <c r="H11" s="1"/>
    </row>
    <row r="12" spans="1:8" ht="15.75">
      <c r="A12" s="8" t="s">
        <v>11</v>
      </c>
      <c r="B12" s="8"/>
      <c r="C12" s="8"/>
      <c r="D12" s="8" t="s">
        <v>12</v>
      </c>
      <c r="E12" s="8"/>
      <c r="F12" s="8"/>
      <c r="G12" s="8"/>
      <c r="H12" s="8"/>
    </row>
    <row r="13" spans="1:8" ht="15.75">
      <c r="A13" s="8" t="s">
        <v>13</v>
      </c>
      <c r="B13" s="8"/>
      <c r="C13" s="8"/>
      <c r="D13" s="8"/>
      <c r="E13" s="8"/>
      <c r="F13" s="8"/>
      <c r="G13" s="8"/>
      <c r="H13" s="8"/>
    </row>
    <row r="14" spans="1:8" ht="16.5">
      <c r="A14" s="1"/>
      <c r="B14" s="1"/>
      <c r="C14" s="1"/>
      <c r="D14" s="1"/>
      <c r="E14" s="1"/>
      <c r="F14" s="1"/>
      <c r="G14" s="1"/>
      <c r="H14" s="1"/>
    </row>
    <row r="15" spans="1:8" ht="16.5">
      <c r="A15" s="1" t="s">
        <v>14</v>
      </c>
      <c r="B15" s="1"/>
      <c r="C15" s="1"/>
      <c r="D15" s="1"/>
      <c r="E15" s="1"/>
      <c r="F15" s="1"/>
      <c r="G15" s="1"/>
      <c r="H15" s="1"/>
    </row>
    <row r="16" spans="1:8" ht="16.5">
      <c r="A16" s="1" t="s">
        <v>15</v>
      </c>
      <c r="B16" s="1"/>
      <c r="C16" s="1"/>
      <c r="D16" s="1"/>
      <c r="E16" s="1"/>
      <c r="F16" s="1"/>
      <c r="G16" s="1"/>
      <c r="H16" s="1"/>
    </row>
    <row r="17" spans="1:8" ht="16.5">
      <c r="A17" s="1"/>
      <c r="B17" s="1"/>
      <c r="C17" s="1"/>
      <c r="D17" s="1"/>
      <c r="E17" s="1"/>
      <c r="F17" s="1"/>
      <c r="G17" s="1"/>
      <c r="H17" s="1"/>
    </row>
    <row r="18" spans="1:8" ht="20.25">
      <c r="A18" s="11" t="s">
        <v>16</v>
      </c>
      <c r="B18" s="11"/>
      <c r="C18" s="11"/>
      <c r="D18" s="11"/>
      <c r="E18" s="11"/>
      <c r="F18" s="11"/>
      <c r="G18" s="11"/>
      <c r="H18" s="1"/>
    </row>
    <row r="19" spans="1:8" ht="15.75">
      <c r="A19" s="8" t="s">
        <v>17</v>
      </c>
      <c r="B19" s="8"/>
      <c r="C19" s="8"/>
      <c r="D19" s="8"/>
      <c r="E19" s="8"/>
      <c r="F19" s="8"/>
      <c r="G19" s="8"/>
      <c r="H19" s="8"/>
    </row>
    <row r="20" spans="1:8" ht="17.25" thickBot="1">
      <c r="A20" s="1"/>
      <c r="B20" s="1"/>
      <c r="C20" s="1"/>
      <c r="D20" s="1"/>
      <c r="E20" s="1"/>
      <c r="F20" s="1"/>
      <c r="G20" s="1"/>
      <c r="H20" s="1"/>
    </row>
    <row r="21" spans="1:8" ht="99.75" thickBot="1">
      <c r="A21" s="12" t="s">
        <v>18</v>
      </c>
      <c r="B21" s="13" t="s">
        <v>19</v>
      </c>
      <c r="C21" s="13" t="s">
        <v>20</v>
      </c>
      <c r="D21" s="14" t="s">
        <v>21</v>
      </c>
      <c r="E21" s="14"/>
      <c r="F21" s="15" t="s">
        <v>22</v>
      </c>
      <c r="G21" s="16" t="s">
        <v>23</v>
      </c>
      <c r="H21" s="17"/>
    </row>
    <row r="22" spans="1:8" ht="77.25" thickBot="1">
      <c r="A22" s="12"/>
      <c r="B22" s="18" t="s">
        <v>24</v>
      </c>
      <c r="C22" s="18" t="s">
        <v>24</v>
      </c>
      <c r="D22" s="19" t="s">
        <v>25</v>
      </c>
      <c r="E22" s="18" t="s">
        <v>26</v>
      </c>
      <c r="F22" s="19" t="s">
        <v>27</v>
      </c>
      <c r="G22" s="20" t="s">
        <v>28</v>
      </c>
      <c r="H22" s="21"/>
    </row>
    <row r="23" spans="1:8" ht="83.25" thickBot="1">
      <c r="A23" s="15" t="s">
        <v>29</v>
      </c>
      <c r="B23" s="22">
        <v>865614.65999999992</v>
      </c>
      <c r="C23" s="22">
        <v>909132.27</v>
      </c>
      <c r="D23" s="22">
        <v>279119.45429205731</v>
      </c>
      <c r="E23" s="22">
        <f>B23-C23</f>
        <v>-43517.610000000102</v>
      </c>
      <c r="F23" s="22">
        <f>D23+B23-C23</f>
        <v>235601.84429205721</v>
      </c>
      <c r="G23" s="23">
        <v>0</v>
      </c>
      <c r="H23" s="17"/>
    </row>
    <row r="24" spans="1:8" ht="33.75" thickBot="1">
      <c r="A24" s="15" t="s">
        <v>30</v>
      </c>
      <c r="B24" s="22">
        <v>231702.47999999995</v>
      </c>
      <c r="C24" s="22">
        <v>243064.79000000004</v>
      </c>
      <c r="D24" s="22">
        <v>74153.820000000065</v>
      </c>
      <c r="E24" s="22">
        <f>B24-C24</f>
        <v>-11362.310000000085</v>
      </c>
      <c r="F24" s="22">
        <f>D24+B24-C24</f>
        <v>62791.510000000009</v>
      </c>
      <c r="G24" s="23">
        <f>C24-D72</f>
        <v>243064.79000000004</v>
      </c>
      <c r="H24" s="17"/>
    </row>
    <row r="25" spans="1:8" ht="50.25" thickBot="1">
      <c r="A25" s="15" t="s">
        <v>31</v>
      </c>
      <c r="B25" s="22">
        <v>0</v>
      </c>
      <c r="C25" s="22">
        <v>5145.8900000000003</v>
      </c>
      <c r="D25" s="22">
        <v>9967.6199999999881</v>
      </c>
      <c r="E25" s="22">
        <f>B25-C25</f>
        <v>-5145.8900000000003</v>
      </c>
      <c r="F25" s="22">
        <f>D25+B25-C25</f>
        <v>4821.7299999999877</v>
      </c>
      <c r="G25" s="23">
        <f>C25-D78</f>
        <v>5145.8900000000003</v>
      </c>
      <c r="H25" s="17"/>
    </row>
    <row r="26" spans="1:8" ht="33.75" thickBot="1">
      <c r="A26" s="15" t="s">
        <v>32</v>
      </c>
      <c r="B26" s="22">
        <v>75053.16</v>
      </c>
      <c r="C26" s="22">
        <v>77109.400000000009</v>
      </c>
      <c r="D26" s="22">
        <v>21193.095707942441</v>
      </c>
      <c r="E26" s="22">
        <f>B26-C26</f>
        <v>-2056.2400000000052</v>
      </c>
      <c r="F26" s="22">
        <f>D26+B26-C26</f>
        <v>19136.855707942435</v>
      </c>
      <c r="G26" s="23">
        <v>0</v>
      </c>
      <c r="H26" s="24"/>
    </row>
    <row r="27" spans="1:8" ht="16.5">
      <c r="A27" s="25" t="s">
        <v>33</v>
      </c>
      <c r="B27" s="25"/>
      <c r="C27" s="25"/>
      <c r="D27" s="25"/>
      <c r="E27" s="26"/>
      <c r="F27" s="26"/>
      <c r="G27" s="26"/>
      <c r="H27" s="27"/>
    </row>
    <row r="28" spans="1:8" ht="16.5">
      <c r="A28" s="28"/>
      <c r="B28" s="28"/>
      <c r="C28" s="29"/>
      <c r="D28" s="17"/>
      <c r="E28" s="17"/>
      <c r="F28" s="17"/>
      <c r="G28" s="17"/>
      <c r="H28" s="17"/>
    </row>
    <row r="29" spans="1:8" ht="16.5">
      <c r="A29" s="30" t="s">
        <v>34</v>
      </c>
      <c r="B29" s="30"/>
      <c r="C29" s="30"/>
      <c r="D29" s="30"/>
      <c r="E29" s="30"/>
      <c r="F29" s="30"/>
      <c r="G29" s="30"/>
      <c r="H29" s="31"/>
    </row>
    <row r="30" spans="1:8" ht="17.25" thickBot="1">
      <c r="A30" s="17"/>
      <c r="B30" s="17"/>
      <c r="C30" s="17"/>
      <c r="D30" s="17"/>
      <c r="E30" s="17"/>
      <c r="F30" s="17"/>
      <c r="G30" s="17"/>
      <c r="H30" s="17"/>
    </row>
    <row r="31" spans="1:8" ht="83.25" thickBot="1">
      <c r="A31" s="15" t="s">
        <v>35</v>
      </c>
      <c r="B31" s="15" t="s">
        <v>36</v>
      </c>
      <c r="C31" s="15" t="s">
        <v>37</v>
      </c>
      <c r="D31" s="15" t="s">
        <v>38</v>
      </c>
      <c r="E31" s="15" t="s">
        <v>39</v>
      </c>
      <c r="F31" s="17"/>
      <c r="G31" s="17"/>
      <c r="H31" s="17"/>
    </row>
    <row r="32" spans="1:8" ht="39" thickBot="1">
      <c r="A32" s="32" t="s">
        <v>40</v>
      </c>
      <c r="B32" s="32" t="s">
        <v>41</v>
      </c>
      <c r="C32" s="33">
        <v>776.4423625531914</v>
      </c>
      <c r="D32" s="33">
        <v>0</v>
      </c>
      <c r="E32" s="33">
        <v>0</v>
      </c>
      <c r="F32" s="34"/>
      <c r="G32" s="34"/>
      <c r="H32" s="34"/>
    </row>
    <row r="33" spans="1:8" ht="51.75" thickBot="1">
      <c r="A33" s="35" t="s">
        <v>42</v>
      </c>
      <c r="B33" s="36" t="s">
        <v>43</v>
      </c>
      <c r="C33" s="33">
        <v>200.77850417590847</v>
      </c>
      <c r="D33" s="33">
        <v>0</v>
      </c>
      <c r="E33" s="33">
        <v>0</v>
      </c>
      <c r="F33" s="34"/>
      <c r="G33" s="34"/>
      <c r="H33" s="34"/>
    </row>
    <row r="34" spans="1:8" ht="51.75" thickBot="1">
      <c r="A34" s="32" t="s">
        <v>44</v>
      </c>
      <c r="B34" s="32" t="s">
        <v>45</v>
      </c>
      <c r="C34" s="33">
        <v>9104.3284546436862</v>
      </c>
      <c r="D34" s="33">
        <v>0</v>
      </c>
      <c r="E34" s="33">
        <v>0</v>
      </c>
      <c r="F34" s="34"/>
      <c r="G34" s="34"/>
      <c r="H34" s="34"/>
    </row>
    <row r="35" spans="1:8" ht="17.25" thickBot="1">
      <c r="A35" s="37" t="s">
        <v>46</v>
      </c>
      <c r="B35" s="37"/>
      <c r="C35" s="38">
        <f>SUM(C32:C34)</f>
        <v>10081.549321372786</v>
      </c>
      <c r="D35" s="39"/>
      <c r="E35" s="40"/>
      <c r="F35" s="41"/>
      <c r="G35" s="41"/>
      <c r="H35" s="41"/>
    </row>
    <row r="36" spans="1:8">
      <c r="A36" s="42"/>
      <c r="B36" s="43"/>
      <c r="C36" s="43"/>
      <c r="D36" s="43"/>
      <c r="E36" s="44"/>
      <c r="F36" s="41"/>
      <c r="G36" s="41"/>
      <c r="H36" s="41"/>
    </row>
    <row r="37" spans="1:8" ht="20.25">
      <c r="A37" s="45" t="s">
        <v>47</v>
      </c>
      <c r="B37" s="45"/>
      <c r="C37" s="45"/>
      <c r="D37" s="45"/>
      <c r="E37" s="45"/>
      <c r="F37" s="45"/>
      <c r="G37" s="45"/>
      <c r="H37" s="17"/>
    </row>
    <row r="38" spans="1:8" ht="16.5">
      <c r="A38" s="17"/>
      <c r="B38" s="17"/>
      <c r="C38" s="17"/>
      <c r="D38" s="17"/>
      <c r="E38" s="17"/>
      <c r="F38" s="17"/>
      <c r="G38" s="17"/>
      <c r="H38" s="17"/>
    </row>
    <row r="39" spans="1:8" ht="16.5">
      <c r="A39" s="46" t="s">
        <v>48</v>
      </c>
      <c r="B39" s="46"/>
      <c r="C39" s="46"/>
      <c r="D39" s="46"/>
      <c r="E39" s="46"/>
      <c r="F39" s="17"/>
      <c r="G39" s="17"/>
      <c r="H39" s="17"/>
    </row>
    <row r="40" spans="1:8" ht="17.25" thickBot="1">
      <c r="A40" s="17"/>
      <c r="B40" s="17"/>
      <c r="C40" s="17"/>
      <c r="D40" s="17"/>
      <c r="E40" s="17"/>
      <c r="F40" s="17"/>
      <c r="G40" s="17"/>
      <c r="H40" s="17"/>
    </row>
    <row r="41" spans="1:8" ht="17.25" thickBot="1">
      <c r="A41" s="47" t="s">
        <v>49</v>
      </c>
      <c r="B41" s="47"/>
      <c r="C41" s="47"/>
      <c r="D41" s="47"/>
      <c r="E41" s="48">
        <f>B23+B26</f>
        <v>940667.82</v>
      </c>
      <c r="F41" s="17"/>
      <c r="G41" s="29"/>
      <c r="H41" s="29"/>
    </row>
    <row r="42" spans="1:8" ht="17.25" thickBot="1">
      <c r="A42" s="49"/>
      <c r="B42" s="49"/>
      <c r="C42" s="49"/>
      <c r="D42" s="49"/>
      <c r="E42" s="49"/>
      <c r="F42" s="17"/>
      <c r="G42" s="17"/>
      <c r="H42" s="17"/>
    </row>
    <row r="43" spans="1:8" ht="17.25" thickBot="1">
      <c r="A43" s="50" t="s">
        <v>50</v>
      </c>
      <c r="B43" s="50"/>
      <c r="C43" s="50"/>
      <c r="D43" s="51" t="s">
        <v>51</v>
      </c>
      <c r="E43" s="51" t="s">
        <v>52</v>
      </c>
      <c r="F43" s="17"/>
      <c r="G43" s="17"/>
      <c r="H43" s="17"/>
    </row>
    <row r="44" spans="1:8" ht="17.25" thickBot="1">
      <c r="A44" s="52" t="s">
        <v>53</v>
      </c>
      <c r="B44" s="52"/>
      <c r="C44" s="52"/>
      <c r="D44" s="53">
        <f>(E41-D64)*'[1]% для расчета 2018'!G7/100</f>
        <v>388704.615742889</v>
      </c>
      <c r="E44" s="53"/>
      <c r="F44" s="17"/>
      <c r="G44" s="29"/>
      <c r="H44" s="17"/>
    </row>
    <row r="45" spans="1:8" ht="17.25" thickBot="1">
      <c r="A45" s="54" t="s">
        <v>54</v>
      </c>
      <c r="B45" s="54"/>
      <c r="C45" s="54"/>
      <c r="D45" s="55" t="s">
        <v>55</v>
      </c>
      <c r="E45" s="55"/>
      <c r="F45" s="17"/>
      <c r="G45" s="17"/>
      <c r="H45" s="17"/>
    </row>
    <row r="46" spans="1:8" ht="17.25" thickBot="1">
      <c r="A46" s="54" t="s">
        <v>56</v>
      </c>
      <c r="B46" s="54"/>
      <c r="C46" s="54"/>
      <c r="D46" s="55" t="s">
        <v>55</v>
      </c>
      <c r="E46" s="55"/>
      <c r="F46" s="17"/>
      <c r="G46" s="17"/>
      <c r="H46" s="17"/>
    </row>
    <row r="47" spans="1:8" ht="17.25" thickBot="1">
      <c r="A47" s="54" t="s">
        <v>57</v>
      </c>
      <c r="B47" s="54"/>
      <c r="C47" s="54"/>
      <c r="D47" s="55" t="s">
        <v>55</v>
      </c>
      <c r="E47" s="55"/>
      <c r="F47" s="17"/>
      <c r="G47" s="17"/>
      <c r="H47" s="17"/>
    </row>
    <row r="48" spans="1:8" ht="17.25" thickBot="1">
      <c r="A48" s="54" t="s">
        <v>58</v>
      </c>
      <c r="B48" s="54"/>
      <c r="C48" s="54"/>
      <c r="D48" s="54" t="s">
        <v>59</v>
      </c>
      <c r="E48" s="54"/>
      <c r="F48" s="17"/>
      <c r="G48" s="17"/>
      <c r="H48" s="17"/>
    </row>
    <row r="49" spans="1:8" ht="17.25" thickBot="1">
      <c r="A49" s="54" t="s">
        <v>60</v>
      </c>
      <c r="B49" s="54"/>
      <c r="C49" s="54"/>
      <c r="D49" s="55" t="s">
        <v>61</v>
      </c>
      <c r="E49" s="55"/>
      <c r="F49" s="17"/>
      <c r="G49" s="17"/>
      <c r="H49" s="17"/>
    </row>
    <row r="50" spans="1:8" ht="17.25" thickBot="1">
      <c r="A50" s="56" t="s">
        <v>62</v>
      </c>
      <c r="B50" s="56"/>
      <c r="C50" s="56"/>
      <c r="D50" s="55" t="s">
        <v>55</v>
      </c>
      <c r="E50" s="55"/>
      <c r="F50" s="17"/>
      <c r="G50" s="17"/>
      <c r="H50" s="17"/>
    </row>
    <row r="51" spans="1:8" ht="17.25" thickBot="1">
      <c r="A51" s="56" t="s">
        <v>63</v>
      </c>
      <c r="B51" s="56"/>
      <c r="C51" s="56"/>
      <c r="D51" s="55" t="s">
        <v>55</v>
      </c>
      <c r="E51" s="55"/>
      <c r="F51" s="17"/>
      <c r="G51" s="17"/>
      <c r="H51" s="17"/>
    </row>
    <row r="52" spans="1:8" ht="17.25" thickBot="1">
      <c r="A52" s="56" t="s">
        <v>64</v>
      </c>
      <c r="B52" s="56"/>
      <c r="C52" s="56"/>
      <c r="D52" s="54" t="s">
        <v>65</v>
      </c>
      <c r="E52" s="54"/>
      <c r="F52" s="17"/>
      <c r="G52" s="17"/>
      <c r="H52" s="17"/>
    </row>
    <row r="53" spans="1:8" ht="17.25" thickBot="1">
      <c r="A53" s="56" t="s">
        <v>66</v>
      </c>
      <c r="B53" s="56"/>
      <c r="C53" s="56"/>
      <c r="D53" s="55" t="s">
        <v>55</v>
      </c>
      <c r="E53" s="55"/>
      <c r="F53" s="17"/>
      <c r="G53" s="17"/>
      <c r="H53" s="17"/>
    </row>
    <row r="54" spans="1:8" ht="17.25" thickBot="1">
      <c r="A54" s="54" t="s">
        <v>67</v>
      </c>
      <c r="B54" s="54"/>
      <c r="C54" s="54"/>
      <c r="D54" s="55" t="s">
        <v>55</v>
      </c>
      <c r="E54" s="55"/>
      <c r="F54" s="17"/>
      <c r="G54" s="17"/>
      <c r="H54" s="17"/>
    </row>
    <row r="55" spans="1:8" ht="17.25" thickBot="1">
      <c r="A55" s="55" t="s">
        <v>68</v>
      </c>
      <c r="B55" s="55"/>
      <c r="C55" s="55"/>
      <c r="D55" s="55" t="s">
        <v>69</v>
      </c>
      <c r="E55" s="55"/>
      <c r="F55" s="17"/>
      <c r="G55" s="17"/>
      <c r="H55" s="17"/>
    </row>
    <row r="56" spans="1:8" ht="17.25" thickBot="1">
      <c r="A56" s="54" t="s">
        <v>70</v>
      </c>
      <c r="B56" s="54"/>
      <c r="C56" s="54"/>
      <c r="D56" s="57">
        <f>(E41-D64)*'[1]% для расчета 2018'!G8/100</f>
        <v>409054.83095692383</v>
      </c>
      <c r="E56" s="57"/>
      <c r="F56" s="17"/>
      <c r="G56" s="17"/>
      <c r="H56" s="17"/>
    </row>
    <row r="57" spans="1:8" ht="17.25" thickBot="1">
      <c r="A57" s="54" t="s">
        <v>71</v>
      </c>
      <c r="B57" s="54"/>
      <c r="C57" s="54"/>
      <c r="D57" s="58" t="s">
        <v>72</v>
      </c>
      <c r="E57" s="58"/>
      <c r="F57" s="17"/>
      <c r="G57" s="17"/>
      <c r="H57" s="17"/>
    </row>
    <row r="58" spans="1:8" ht="17.25" thickBot="1">
      <c r="A58" s="54"/>
      <c r="B58" s="54"/>
      <c r="C58" s="54"/>
      <c r="D58" s="58"/>
      <c r="E58" s="58"/>
      <c r="F58" s="17"/>
      <c r="G58" s="17"/>
      <c r="H58" s="17"/>
    </row>
    <row r="59" spans="1:8" ht="17.25" thickBot="1">
      <c r="A59" s="54" t="s">
        <v>73</v>
      </c>
      <c r="B59" s="54"/>
      <c r="C59" s="54"/>
      <c r="D59" s="54" t="s">
        <v>74</v>
      </c>
      <c r="E59" s="54"/>
      <c r="F59" s="17"/>
      <c r="G59" s="17"/>
      <c r="H59" s="17"/>
    </row>
    <row r="60" spans="1:8" ht="17.25" thickBot="1">
      <c r="A60" s="55" t="s">
        <v>75</v>
      </c>
      <c r="B60" s="55"/>
      <c r="C60" s="55"/>
      <c r="D60" s="54" t="s">
        <v>74</v>
      </c>
      <c r="E60" s="54"/>
      <c r="F60" s="17"/>
      <c r="G60" s="17"/>
      <c r="H60" s="17"/>
    </row>
    <row r="61" spans="1:8" ht="17.25" thickBot="1">
      <c r="A61" s="54" t="s">
        <v>76</v>
      </c>
      <c r="B61" s="54"/>
      <c r="C61" s="54"/>
      <c r="D61" s="54" t="s">
        <v>74</v>
      </c>
      <c r="E61" s="54"/>
      <c r="F61" s="17"/>
      <c r="G61" s="17"/>
      <c r="H61" s="17"/>
    </row>
    <row r="62" spans="1:8" ht="17.25" thickBot="1">
      <c r="A62" s="55" t="s">
        <v>77</v>
      </c>
      <c r="B62" s="55"/>
      <c r="C62" s="55"/>
      <c r="D62" s="57">
        <f>(E41-D64)*'[1]% для расчета 2018'!G6/100</f>
        <v>46986.027880187205</v>
      </c>
      <c r="E62" s="57"/>
      <c r="F62" s="17"/>
      <c r="G62" s="17"/>
      <c r="H62" s="17"/>
    </row>
    <row r="63" spans="1:8" ht="17.25" thickBot="1">
      <c r="A63" s="54" t="s">
        <v>78</v>
      </c>
      <c r="B63" s="54"/>
      <c r="C63" s="54"/>
      <c r="D63" s="54" t="s">
        <v>79</v>
      </c>
      <c r="E63" s="54"/>
      <c r="F63" s="17"/>
      <c r="G63" s="17"/>
      <c r="H63" s="17"/>
    </row>
    <row r="64" spans="1:8" ht="17.25" thickBot="1">
      <c r="A64" s="59" t="s">
        <v>80</v>
      </c>
      <c r="B64" s="59"/>
      <c r="C64" s="59"/>
      <c r="D64" s="60">
        <f>D65+D66</f>
        <v>95922.345419999998</v>
      </c>
      <c r="E64" s="60"/>
      <c r="F64" s="1"/>
      <c r="G64" s="1"/>
      <c r="H64" s="1"/>
    </row>
    <row r="65" spans="1:8" ht="17.25" thickBot="1">
      <c r="A65" s="54" t="s">
        <v>81</v>
      </c>
      <c r="B65" s="54"/>
      <c r="C65" s="54"/>
      <c r="D65" s="61">
        <f>(C23+C24+C25+C26)*1.8%</f>
        <v>22220.1423</v>
      </c>
      <c r="E65" s="62" t="s">
        <v>82</v>
      </c>
      <c r="F65" s="17"/>
      <c r="G65" s="17"/>
      <c r="H65" s="17"/>
    </row>
    <row r="66" spans="1:8" ht="17.25" thickBot="1">
      <c r="A66" s="54" t="s">
        <v>83</v>
      </c>
      <c r="B66" s="54"/>
      <c r="C66" s="54"/>
      <c r="D66" s="61">
        <f>B26*0.982</f>
        <v>73702.203120000006</v>
      </c>
      <c r="E66" s="62" t="s">
        <v>84</v>
      </c>
      <c r="F66" s="17"/>
      <c r="G66" s="17"/>
      <c r="H66" s="17"/>
    </row>
    <row r="67" spans="1:8" ht="16.5">
      <c r="A67" s="28"/>
      <c r="B67" s="28"/>
      <c r="C67" s="24"/>
      <c r="D67" s="17"/>
      <c r="E67" s="17"/>
      <c r="F67" s="17"/>
      <c r="G67" s="17"/>
      <c r="H67" s="17"/>
    </row>
    <row r="68" spans="1:8" ht="16.5">
      <c r="A68" s="63" t="s">
        <v>85</v>
      </c>
      <c r="B68" s="63"/>
      <c r="C68" s="63"/>
      <c r="D68" s="63"/>
      <c r="E68" s="63"/>
      <c r="F68" s="63"/>
      <c r="G68" s="17"/>
      <c r="H68" s="17"/>
    </row>
    <row r="69" spans="1:8" ht="17.25" thickBot="1">
      <c r="A69" s="17"/>
      <c r="B69" s="17"/>
      <c r="C69" s="17"/>
      <c r="D69" s="17"/>
      <c r="E69" s="17"/>
      <c r="F69" s="17"/>
      <c r="G69" s="17"/>
      <c r="H69" s="17"/>
    </row>
    <row r="70" spans="1:8" ht="50.25" thickBot="1">
      <c r="A70" s="14" t="s">
        <v>50</v>
      </c>
      <c r="B70" s="14"/>
      <c r="C70" s="15" t="s">
        <v>86</v>
      </c>
      <c r="D70" s="15" t="s">
        <v>87</v>
      </c>
      <c r="E70" s="14" t="s">
        <v>52</v>
      </c>
      <c r="F70" s="14"/>
      <c r="G70" s="17"/>
      <c r="H70" s="17"/>
    </row>
    <row r="71" spans="1:8" ht="17.25" thickBot="1">
      <c r="A71" s="64" t="s">
        <v>88</v>
      </c>
      <c r="B71" s="64"/>
      <c r="C71" s="15"/>
      <c r="D71" s="65">
        <v>0</v>
      </c>
      <c r="E71" s="66"/>
      <c r="F71" s="66"/>
      <c r="G71" s="17"/>
      <c r="H71" s="17"/>
    </row>
    <row r="72" spans="1:8" ht="17.25" thickBot="1">
      <c r="A72" s="67" t="s">
        <v>46</v>
      </c>
      <c r="B72" s="67"/>
      <c r="C72" s="68"/>
      <c r="D72" s="69"/>
      <c r="E72" s="67"/>
      <c r="F72" s="67"/>
      <c r="G72" s="31"/>
      <c r="H72" s="31"/>
    </row>
    <row r="73" spans="1:8" ht="16.5">
      <c r="A73" s="17"/>
      <c r="B73" s="17"/>
      <c r="C73" s="17"/>
      <c r="D73" s="17"/>
      <c r="E73" s="17"/>
      <c r="F73" s="17"/>
      <c r="G73" s="17"/>
      <c r="H73" s="17"/>
    </row>
    <row r="74" spans="1:8" ht="16.5">
      <c r="A74" s="63" t="s">
        <v>89</v>
      </c>
      <c r="B74" s="63"/>
      <c r="C74" s="63"/>
      <c r="D74" s="63"/>
      <c r="E74" s="63"/>
      <c r="F74" s="63"/>
      <c r="G74" s="17"/>
      <c r="H74" s="17"/>
    </row>
    <row r="75" spans="1:8" ht="17.25" thickBot="1">
      <c r="A75" s="17"/>
      <c r="B75" s="17"/>
      <c r="C75" s="17"/>
      <c r="D75" s="17"/>
      <c r="E75" s="17"/>
      <c r="F75" s="17"/>
      <c r="G75" s="17"/>
      <c r="H75" s="17"/>
    </row>
    <row r="76" spans="1:8" ht="50.25" thickBot="1">
      <c r="A76" s="70" t="s">
        <v>50</v>
      </c>
      <c r="B76" s="71"/>
      <c r="C76" s="72" t="s">
        <v>86</v>
      </c>
      <c r="D76" s="73" t="s">
        <v>87</v>
      </c>
      <c r="E76" s="74" t="s">
        <v>52</v>
      </c>
      <c r="F76" s="75"/>
      <c r="G76" s="17"/>
      <c r="H76" s="17"/>
    </row>
    <row r="77" spans="1:8" ht="17.25" thickBot="1">
      <c r="A77" s="76" t="s">
        <v>90</v>
      </c>
      <c r="B77" s="77"/>
      <c r="C77" s="78"/>
      <c r="D77" s="79">
        <v>0</v>
      </c>
      <c r="E77" s="76"/>
      <c r="F77" s="77"/>
      <c r="G77" s="17"/>
      <c r="H77" s="17"/>
    </row>
    <row r="78" spans="1:8" ht="17.25" thickBot="1">
      <c r="A78" s="80" t="s">
        <v>46</v>
      </c>
      <c r="B78" s="81"/>
      <c r="C78" s="82"/>
      <c r="D78" s="83">
        <f>SUM(D77)</f>
        <v>0</v>
      </c>
      <c r="E78" s="84"/>
      <c r="F78" s="85"/>
      <c r="G78" s="31"/>
      <c r="H78" s="31"/>
    </row>
    <row r="79" spans="1:8" ht="16.5">
      <c r="A79" s="17"/>
      <c r="B79" s="17"/>
      <c r="C79" s="17"/>
      <c r="D79" s="86"/>
      <c r="E79" s="17"/>
      <c r="F79" s="17"/>
      <c r="G79" s="17"/>
      <c r="H79" s="17"/>
    </row>
    <row r="80" spans="1:8" ht="16.5">
      <c r="A80" s="63" t="s">
        <v>91</v>
      </c>
      <c r="B80" s="63"/>
      <c r="C80" s="63"/>
      <c r="D80" s="63"/>
      <c r="E80" s="63"/>
      <c r="F80" s="63"/>
      <c r="G80" s="17"/>
      <c r="H80" s="17"/>
    </row>
    <row r="81" spans="1:8" ht="33">
      <c r="A81" s="17"/>
      <c r="B81" s="17"/>
      <c r="C81" s="17"/>
      <c r="D81" s="17"/>
      <c r="E81" s="17" t="s">
        <v>87</v>
      </c>
      <c r="F81" s="17"/>
      <c r="G81" s="17"/>
      <c r="H81" s="17"/>
    </row>
    <row r="82" spans="1:8" ht="16.5">
      <c r="A82" s="30" t="s">
        <v>92</v>
      </c>
      <c r="B82" s="30"/>
      <c r="C82" s="17"/>
      <c r="D82" s="17"/>
      <c r="E82" s="17"/>
      <c r="F82" s="17"/>
      <c r="G82" s="17"/>
      <c r="H82" s="17"/>
    </row>
    <row r="83" spans="1:8" ht="16.5">
      <c r="A83" s="30" t="s">
        <v>93</v>
      </c>
      <c r="B83" s="30"/>
      <c r="C83" s="17"/>
      <c r="D83" s="17"/>
      <c r="E83" s="29">
        <f>D66</f>
        <v>73702.203120000006</v>
      </c>
      <c r="F83" s="17"/>
      <c r="G83" s="17"/>
      <c r="H83" s="17"/>
    </row>
    <row r="84" spans="1:8" ht="16.5">
      <c r="A84" s="87" t="s">
        <v>94</v>
      </c>
      <c r="B84" s="87"/>
      <c r="C84" s="17"/>
      <c r="D84" s="17"/>
      <c r="E84" s="29">
        <f>C35*0.1</f>
        <v>1008.1549321372786</v>
      </c>
      <c r="F84" s="17"/>
      <c r="G84" s="17"/>
      <c r="H84" s="17"/>
    </row>
    <row r="85" spans="1:8" ht="16.5">
      <c r="A85" s="17"/>
      <c r="B85" s="17"/>
      <c r="C85" s="17"/>
      <c r="D85" s="17"/>
      <c r="E85" s="17"/>
      <c r="F85" s="17"/>
      <c r="G85" s="17"/>
      <c r="H85" s="17"/>
    </row>
    <row r="86" spans="1:8" ht="16.5">
      <c r="A86" s="17"/>
      <c r="B86" s="17"/>
      <c r="C86" s="17"/>
      <c r="D86" s="17"/>
      <c r="E86" s="17"/>
      <c r="F86" s="17"/>
      <c r="G86" s="17"/>
      <c r="H86" s="17"/>
    </row>
    <row r="87" spans="1:8" ht="16.5">
      <c r="A87" s="17"/>
      <c r="B87" s="17"/>
      <c r="C87" s="17"/>
      <c r="D87" s="17"/>
      <c r="E87" s="17"/>
      <c r="F87" s="17"/>
      <c r="G87" s="17"/>
      <c r="H87" s="17"/>
    </row>
    <row r="88" spans="1:8" ht="33">
      <c r="A88" s="30" t="s">
        <v>95</v>
      </c>
      <c r="B88" s="30"/>
      <c r="C88" s="30"/>
      <c r="D88" s="88"/>
      <c r="E88" s="17"/>
      <c r="F88" s="17" t="s">
        <v>96</v>
      </c>
      <c r="G88" s="17"/>
      <c r="H88" s="17"/>
    </row>
    <row r="89" spans="1:8" ht="16.5">
      <c r="A89" s="17"/>
      <c r="B89" s="17"/>
      <c r="C89" s="17"/>
      <c r="D89" s="17"/>
      <c r="E89" s="17"/>
      <c r="F89" s="17"/>
      <c r="G89" s="17"/>
      <c r="H89" s="17"/>
    </row>
    <row r="90" spans="1:8" ht="16.5">
      <c r="A90" s="17"/>
      <c r="B90" s="17"/>
      <c r="C90" s="17"/>
      <c r="D90" s="17"/>
      <c r="E90" s="17"/>
      <c r="F90" s="17"/>
      <c r="G90" s="17"/>
      <c r="H90" s="17"/>
    </row>
    <row r="91" spans="1:8" ht="16.5">
      <c r="A91" s="17"/>
      <c r="B91" s="17"/>
      <c r="C91" s="17"/>
      <c r="D91" s="17"/>
      <c r="E91" s="17"/>
      <c r="F91" s="17"/>
      <c r="G91" s="17"/>
      <c r="H91" s="17"/>
    </row>
    <row r="92" spans="1:8" ht="16.5">
      <c r="A92" s="17" t="s">
        <v>97</v>
      </c>
      <c r="B92" s="17"/>
      <c r="C92" s="17"/>
      <c r="D92" s="17"/>
      <c r="E92" s="17"/>
      <c r="F92" s="17"/>
      <c r="G92" s="17"/>
      <c r="H92" s="17"/>
    </row>
    <row r="93" spans="1:8" ht="16.5">
      <c r="A93" s="17"/>
      <c r="B93" s="17"/>
      <c r="C93" s="17"/>
      <c r="D93" s="17"/>
      <c r="E93" s="17"/>
      <c r="F93" s="17"/>
      <c r="G93" s="17"/>
      <c r="H93" s="17"/>
    </row>
    <row r="94" spans="1:8" ht="16.5">
      <c r="A94" s="17" t="s">
        <v>98</v>
      </c>
      <c r="B94" s="17"/>
      <c r="C94" s="17"/>
      <c r="D94" s="17"/>
      <c r="E94" s="17"/>
      <c r="F94" s="17"/>
      <c r="G94" s="17"/>
      <c r="H94" s="17"/>
    </row>
  </sheetData>
  <mergeCells count="73">
    <mergeCell ref="A80:F80"/>
    <mergeCell ref="A82:B82"/>
    <mergeCell ref="A83:B83"/>
    <mergeCell ref="A88:C88"/>
    <mergeCell ref="A74:F74"/>
    <mergeCell ref="A76:B76"/>
    <mergeCell ref="E76:F76"/>
    <mergeCell ref="A77:B77"/>
    <mergeCell ref="E77:F77"/>
    <mergeCell ref="A78:B78"/>
    <mergeCell ref="E78:F78"/>
    <mergeCell ref="A68:F68"/>
    <mergeCell ref="A70:B70"/>
    <mergeCell ref="E70:F70"/>
    <mergeCell ref="A71:B71"/>
    <mergeCell ref="E71:F71"/>
    <mergeCell ref="A72:B72"/>
    <mergeCell ref="E72:F72"/>
    <mergeCell ref="A63:C63"/>
    <mergeCell ref="D63:E63"/>
    <mergeCell ref="A64:C64"/>
    <mergeCell ref="D64:E64"/>
    <mergeCell ref="A65:C65"/>
    <mergeCell ref="A66:C66"/>
    <mergeCell ref="A60:C60"/>
    <mergeCell ref="D60:E60"/>
    <mergeCell ref="A61:C61"/>
    <mergeCell ref="D61:E61"/>
    <mergeCell ref="A62:C62"/>
    <mergeCell ref="D62:E62"/>
    <mergeCell ref="A56:C56"/>
    <mergeCell ref="D56:E56"/>
    <mergeCell ref="A57:C58"/>
    <mergeCell ref="D57:E58"/>
    <mergeCell ref="A59:C59"/>
    <mergeCell ref="D59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E27:F27"/>
    <mergeCell ref="G27:H27"/>
    <mergeCell ref="A29:G29"/>
    <mergeCell ref="A37:G37"/>
    <mergeCell ref="A39:E39"/>
    <mergeCell ref="A43:C43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2019-03-20T08:58:49Z</dcterms:modified>
</cp:coreProperties>
</file>